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我的坚果云\文章相关\OMP文章\000000000000Draft\8th final\Submission files\Data\"/>
    </mc:Choice>
  </mc:AlternateContent>
  <xr:revisionPtr revIDLastSave="0" documentId="13_ncr:1_{6C076BB1-27B9-4731-892D-E7EFA51426AB}" xr6:coauthVersionLast="47" xr6:coauthVersionMax="47" xr10:uidLastSave="{00000000-0000-0000-0000-000000000000}"/>
  <bookViews>
    <workbookView xWindow="-120" yWindow="-120" windowWidth="29040" windowHeight="15720" tabRatio="679" activeTab="4" xr2:uid="{2A74966C-651E-4951-9BF2-0B34F11753A1}"/>
  </bookViews>
  <sheets>
    <sheet name="Summary" sheetId="1" r:id="rId1"/>
    <sheet name="OMP_from Fs" sheetId="2" r:id="rId2"/>
    <sheet name="OMP from FL" sheetId="4" r:id="rId3"/>
    <sheet name="OMC_from FL" sheetId="3" r:id="rId4"/>
    <sheet name="OMC from Fs" sheetId="6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" i="2" l="1"/>
  <c r="K2" i="2"/>
  <c r="J3" i="2"/>
  <c r="K3" i="2"/>
  <c r="J2" i="6"/>
  <c r="K2" i="6"/>
  <c r="J8" i="6" l="1"/>
  <c r="K8" i="6"/>
  <c r="K7" i="6"/>
  <c r="J7" i="6"/>
  <c r="K6" i="6"/>
  <c r="J6" i="6"/>
  <c r="K5" i="6"/>
  <c r="J5" i="6"/>
  <c r="K4" i="6"/>
  <c r="J4" i="6"/>
  <c r="K3" i="6"/>
  <c r="J3" i="6"/>
  <c r="F2" i="3"/>
  <c r="G9" i="3"/>
  <c r="F9" i="3"/>
  <c r="G8" i="3"/>
  <c r="F8" i="3"/>
  <c r="G7" i="3"/>
  <c r="F7" i="3"/>
  <c r="G6" i="3"/>
  <c r="F6" i="3"/>
  <c r="G5" i="3"/>
  <c r="F5" i="3"/>
  <c r="G4" i="3"/>
  <c r="F4" i="3"/>
  <c r="G3" i="3"/>
  <c r="F3" i="3"/>
  <c r="G2" i="3"/>
  <c r="F5" i="4" l="1"/>
  <c r="G5" i="4"/>
  <c r="F6" i="4"/>
  <c r="G6" i="4"/>
  <c r="F7" i="4"/>
  <c r="G7" i="4"/>
  <c r="F8" i="4"/>
  <c r="G8" i="4"/>
  <c r="F9" i="4"/>
  <c r="G9" i="4"/>
  <c r="F2" i="4"/>
  <c r="G2" i="4"/>
  <c r="F3" i="4"/>
  <c r="G3" i="4"/>
  <c r="G4" i="4"/>
  <c r="F4" i="4"/>
  <c r="K8" i="2"/>
  <c r="J8" i="2"/>
  <c r="K7" i="2"/>
  <c r="J7" i="2"/>
  <c r="K6" i="2"/>
  <c r="J6" i="2"/>
  <c r="K5" i="2"/>
  <c r="J5" i="2"/>
  <c r="K4" i="2"/>
  <c r="J4" i="2"/>
</calcChain>
</file>

<file path=xl/sharedStrings.xml><?xml version="1.0" encoding="utf-8"?>
<sst xmlns="http://schemas.openxmlformats.org/spreadsheetml/2006/main" count="82" uniqueCount="56">
  <si>
    <t>Obs</t>
    <phoneticPr fontId="3" type="noConversion"/>
  </si>
  <si>
    <t>FL</t>
    <phoneticPr fontId="3" type="noConversion"/>
  </si>
  <si>
    <t>Fs</t>
    <phoneticPr fontId="3" type="noConversion"/>
  </si>
  <si>
    <t>Mass_L3</t>
    <phoneticPr fontId="3" type="noConversion"/>
  </si>
  <si>
    <t>Mox</t>
  </si>
  <si>
    <t>Mass_Fs</t>
    <phoneticPr fontId="3" type="noConversion"/>
  </si>
  <si>
    <t>OMP</t>
    <phoneticPr fontId="3" type="noConversion"/>
  </si>
  <si>
    <t>OMC(%)</t>
    <phoneticPr fontId="3" type="noConversion"/>
  </si>
  <si>
    <t>117.4±2.21</t>
    <phoneticPr fontId="3" type="noConversion"/>
  </si>
  <si>
    <t>92.24±1.72</t>
    <phoneticPr fontId="3" type="noConversion"/>
  </si>
  <si>
    <t>82.59±62.37</t>
    <phoneticPr fontId="3" type="noConversion"/>
  </si>
  <si>
    <t>82.80±11.58</t>
    <phoneticPr fontId="3" type="noConversion"/>
  </si>
  <si>
    <t>348.95±7.01</t>
    <phoneticPr fontId="3" type="noConversion"/>
  </si>
  <si>
    <t>81.52±1.64</t>
    <phoneticPr fontId="3" type="noConversion"/>
  </si>
  <si>
    <t>354.67±144.56</t>
    <phoneticPr fontId="3" type="noConversion"/>
  </si>
  <si>
    <t>81.10±6.43</t>
    <phoneticPr fontId="3" type="noConversion"/>
  </si>
  <si>
    <t>6.90±4.11</t>
    <phoneticPr fontId="3" type="noConversion"/>
  </si>
  <si>
    <t>19.58±11.67</t>
    <phoneticPr fontId="3" type="noConversion"/>
  </si>
  <si>
    <t>12.45±5.54</t>
    <phoneticPr fontId="3" type="noConversion"/>
  </si>
  <si>
    <t>26.40±8.98</t>
    <phoneticPr fontId="3" type="noConversion"/>
  </si>
  <si>
    <t>58.49±5.42</t>
    <phoneticPr fontId="3" type="noConversion"/>
  </si>
  <si>
    <t>42.35±3.93</t>
    <phoneticPr fontId="3" type="noConversion"/>
  </si>
  <si>
    <t>47.05±18.51</t>
    <phoneticPr fontId="3" type="noConversion"/>
  </si>
  <si>
    <t>37.41±10.61</t>
    <phoneticPr fontId="3" type="noConversion"/>
  </si>
  <si>
    <t>20.59±1.73</t>
    <phoneticPr fontId="3" type="noConversion"/>
  </si>
  <si>
    <t>49.34±4.14</t>
    <phoneticPr fontId="3" type="noConversion"/>
  </si>
  <si>
    <t>68.12+18.21</t>
    <phoneticPr fontId="3" type="noConversion"/>
  </si>
  <si>
    <t>75.18±6.46</t>
    <phoneticPr fontId="3" type="noConversion"/>
  </si>
  <si>
    <t>41.66±5.32</t>
    <phoneticPr fontId="3" type="noConversion"/>
  </si>
  <si>
    <t>65.65±8.38</t>
    <phoneticPr fontId="3" type="noConversion"/>
  </si>
  <si>
    <t>20.64±6.90</t>
    <phoneticPr fontId="3" type="noConversion"/>
  </si>
  <si>
    <t>47.37±9.55</t>
    <phoneticPr fontId="3" type="noConversion"/>
  </si>
  <si>
    <t>134.21±6.35</t>
    <phoneticPr fontId="3" type="noConversion"/>
  </si>
  <si>
    <t>82.00±3.88</t>
    <phoneticPr fontId="3" type="noConversion"/>
  </si>
  <si>
    <t>47.01±22.14</t>
    <phoneticPr fontId="3" type="noConversion"/>
  </si>
  <si>
    <t>57.40±15.22</t>
    <phoneticPr fontId="3" type="noConversion"/>
  </si>
  <si>
    <t>91.98±1.85</t>
    <phoneticPr fontId="3" type="noConversion"/>
  </si>
  <si>
    <t>65.08±1.31</t>
    <phoneticPr fontId="3" type="noConversion"/>
  </si>
  <si>
    <t>63.79±31.91</t>
    <phoneticPr fontId="3" type="noConversion"/>
  </si>
  <si>
    <t>49.71±15.30</t>
    <phoneticPr fontId="3" type="noConversion"/>
  </si>
  <si>
    <t>Per Volumn(nM L-1)</t>
    <phoneticPr fontId="3" type="noConversion"/>
  </si>
  <si>
    <t>Gunther2019</t>
  </si>
  <si>
    <t>CC98</t>
  </si>
  <si>
    <t>MA10_NB</t>
  </si>
  <si>
    <t>MA10_MB</t>
  </si>
  <si>
    <t>MA10_PB</t>
  </si>
  <si>
    <t>VP13_WDarea</t>
  </si>
  <si>
    <t>VP13_WDfetch</t>
  </si>
  <si>
    <t>VP13_WD</t>
  </si>
  <si>
    <t>Mean</t>
    <phoneticPr fontId="2" type="noConversion"/>
  </si>
  <si>
    <t>STD</t>
    <phoneticPr fontId="2" type="noConversion"/>
  </si>
  <si>
    <t>kx1_dc/dx_OMP(%)</t>
    <phoneticPr fontId="3" type="noConversion"/>
  </si>
  <si>
    <t>kx2_dc/dx_OMP(%)</t>
    <phoneticPr fontId="3" type="noConversion"/>
  </si>
  <si>
    <t>kx1_Lc_OMP(%)</t>
    <phoneticPr fontId="3" type="noConversion"/>
  </si>
  <si>
    <t>kx2_Lc_OMP(%)</t>
  </si>
  <si>
    <t>Date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</si>
</sst>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5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6">
    <xf numFmtId="0" fontId="0" fillId="0" borderId="0" xfId="0">
      <alignment vertical="center"/>
    </xf>
    <xf numFmtId="176" fontId="4" fillId="0" borderId="1" xfId="1" applyNumberFormat="1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176" fontId="1" fillId="0" borderId="1" xfId="1" applyNumberFormat="1" applyBorder="1" applyAlignment="1">
      <alignment horizontal="center"/>
    </xf>
    <xf numFmtId="176" fontId="0" fillId="0" borderId="1" xfId="0" applyNumberFormat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176" fontId="0" fillId="5" borderId="1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176" fontId="4" fillId="3" borderId="0" xfId="1" applyNumberFormat="1" applyFont="1" applyFill="1" applyAlignment="1">
      <alignment horizont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/>
    </xf>
    <xf numFmtId="176" fontId="0" fillId="3" borderId="0" xfId="0" applyNumberFormat="1" applyFill="1" applyAlignment="1">
      <alignment horizontal="center"/>
    </xf>
    <xf numFmtId="176" fontId="1" fillId="0" borderId="0" xfId="1" applyNumberFormat="1" applyAlignment="1">
      <alignment horizontal="center"/>
    </xf>
    <xf numFmtId="0" fontId="1" fillId="2" borderId="2" xfId="1" applyFill="1" applyBorder="1" applyAlignment="1">
      <alignment horizontal="center"/>
    </xf>
    <xf numFmtId="176" fontId="1" fillId="2" borderId="2" xfId="1" applyNumberFormat="1" applyFill="1" applyBorder="1" applyAlignment="1">
      <alignment horizontal="center"/>
    </xf>
    <xf numFmtId="176" fontId="4" fillId="2" borderId="2" xfId="1" applyNumberFormat="1" applyFont="1" applyFill="1" applyBorder="1" applyAlignment="1">
      <alignment horizontal="center"/>
    </xf>
    <xf numFmtId="14" fontId="4" fillId="0" borderId="0" xfId="0" applyNumberFormat="1" applyFont="1" applyAlignment="1">
      <alignment horizontal="center"/>
    </xf>
    <xf numFmtId="14" fontId="0" fillId="0" borderId="0" xfId="0" applyNumberForma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</cellXfs>
  <cellStyles count="2">
    <cellStyle name="常规" xfId="0" builtinId="0"/>
    <cellStyle name="常规 2" xfId="1" xr:uid="{43D0E5F8-E62A-48A1-9F29-239F75EAC1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F18B1-9A6E-48E3-B6A0-D8B314B225CA}">
  <dimension ref="A1:J10"/>
  <sheetViews>
    <sheetView workbookViewId="0">
      <selection activeCell="G28" sqref="G28"/>
    </sheetView>
  </sheetViews>
  <sheetFormatPr defaultRowHeight="14.25" x14ac:dyDescent="0.2"/>
  <cols>
    <col min="1" max="1" width="17.75" style="20" customWidth="1"/>
    <col min="2" max="6" width="9" style="12"/>
    <col min="7" max="7" width="21.125" style="12" customWidth="1"/>
    <col min="8" max="8" width="17.875" style="12" customWidth="1"/>
    <col min="9" max="9" width="16.25" style="12" customWidth="1"/>
    <col min="10" max="10" width="20.375" style="12" customWidth="1"/>
    <col min="11" max="16384" width="9" style="12"/>
  </cols>
  <sheetData>
    <row r="1" spans="1:10" ht="30" customHeight="1" x14ac:dyDescent="0.2">
      <c r="A1" s="21" t="s">
        <v>40</v>
      </c>
      <c r="B1" s="22"/>
      <c r="C1" s="23" t="s">
        <v>0</v>
      </c>
      <c r="D1" s="23"/>
      <c r="E1" s="23"/>
      <c r="F1" s="23"/>
      <c r="G1" s="23" t="s">
        <v>1</v>
      </c>
      <c r="H1" s="23"/>
      <c r="I1" s="23" t="s">
        <v>2</v>
      </c>
      <c r="J1" s="23"/>
    </row>
    <row r="2" spans="1:10" x14ac:dyDescent="0.2">
      <c r="A2" s="19" t="s">
        <v>55</v>
      </c>
      <c r="B2" s="3" t="s">
        <v>3</v>
      </c>
      <c r="C2" s="1" t="s">
        <v>4</v>
      </c>
      <c r="D2" s="2" t="s">
        <v>5</v>
      </c>
      <c r="E2" s="2" t="s">
        <v>6</v>
      </c>
      <c r="F2" s="2" t="s">
        <v>7</v>
      </c>
      <c r="G2" s="6" t="s">
        <v>6</v>
      </c>
      <c r="H2" s="6" t="s">
        <v>7</v>
      </c>
      <c r="I2" s="8" t="s">
        <v>6</v>
      </c>
      <c r="J2" s="8" t="s">
        <v>7</v>
      </c>
    </row>
    <row r="3" spans="1:10" x14ac:dyDescent="0.2">
      <c r="A3" s="19">
        <v>43588</v>
      </c>
      <c r="B3" s="2">
        <v>10.351452259444496</v>
      </c>
      <c r="C3" s="4"/>
      <c r="D3" s="5">
        <v>127.27695412174438</v>
      </c>
      <c r="E3" s="5">
        <v>116.92550186229988</v>
      </c>
      <c r="F3" s="5">
        <v>91.866986187033504</v>
      </c>
      <c r="G3" s="7" t="s">
        <v>8</v>
      </c>
      <c r="H3" s="7" t="s">
        <v>9</v>
      </c>
      <c r="I3" s="9" t="s">
        <v>10</v>
      </c>
      <c r="J3" s="9" t="s">
        <v>11</v>
      </c>
    </row>
    <row r="4" spans="1:10" x14ac:dyDescent="0.2">
      <c r="A4" s="19">
        <v>43623</v>
      </c>
      <c r="B4" s="2">
        <v>73.188267633321288</v>
      </c>
      <c r="C4" s="4"/>
      <c r="D4" s="5">
        <v>428.04581690386487</v>
      </c>
      <c r="E4" s="5">
        <v>354.85754927054359</v>
      </c>
      <c r="F4" s="5">
        <v>82.901767814785416</v>
      </c>
      <c r="G4" s="7" t="s">
        <v>12</v>
      </c>
      <c r="H4" s="7" t="s">
        <v>13</v>
      </c>
      <c r="I4" s="8" t="s">
        <v>14</v>
      </c>
      <c r="J4" s="9" t="s">
        <v>15</v>
      </c>
    </row>
    <row r="5" spans="1:10" x14ac:dyDescent="0.2">
      <c r="A5" s="19">
        <v>43659</v>
      </c>
      <c r="B5" s="2">
        <v>33.145627741248738</v>
      </c>
      <c r="C5" s="4"/>
      <c r="D5" s="5">
        <v>35.242513596137215</v>
      </c>
      <c r="E5" s="5">
        <v>2.0968858548884768</v>
      </c>
      <c r="F5" s="5">
        <v>5.9498759904523579</v>
      </c>
      <c r="G5" s="7" t="s">
        <v>16</v>
      </c>
      <c r="H5" s="7" t="s">
        <v>17</v>
      </c>
      <c r="I5" s="8" t="s">
        <v>18</v>
      </c>
      <c r="J5" s="9" t="s">
        <v>19</v>
      </c>
    </row>
    <row r="6" spans="1:10" x14ac:dyDescent="0.2">
      <c r="A6" s="19">
        <v>43705</v>
      </c>
      <c r="B6" s="2">
        <v>74.357400999819603</v>
      </c>
      <c r="C6" s="4">
        <v>14.499999999999989</v>
      </c>
      <c r="D6" s="5">
        <v>123.60392053172676</v>
      </c>
      <c r="E6" s="5">
        <v>63.74651953190714</v>
      </c>
      <c r="F6" s="5">
        <v>46.158370657741457</v>
      </c>
      <c r="G6" s="7" t="s">
        <v>20</v>
      </c>
      <c r="H6" s="7" t="s">
        <v>21</v>
      </c>
      <c r="I6" s="8" t="s">
        <v>22</v>
      </c>
      <c r="J6" s="9" t="s">
        <v>23</v>
      </c>
    </row>
    <row r="7" spans="1:10" x14ac:dyDescent="0.2">
      <c r="A7" s="19">
        <v>43741</v>
      </c>
      <c r="B7" s="2">
        <v>18.804669340895213</v>
      </c>
      <c r="C7" s="4">
        <v>19.027754958667714</v>
      </c>
      <c r="D7" s="5">
        <v>18.08134099430043</v>
      </c>
      <c r="E7" s="5">
        <v>18.304426612072934</v>
      </c>
      <c r="F7" s="5">
        <v>49.325983676001862</v>
      </c>
      <c r="G7" s="7" t="s">
        <v>24</v>
      </c>
      <c r="H7" s="7" t="s">
        <v>25</v>
      </c>
      <c r="I7" s="8" t="s">
        <v>26</v>
      </c>
      <c r="J7" s="9" t="s">
        <v>27</v>
      </c>
    </row>
    <row r="8" spans="1:10" x14ac:dyDescent="0.2">
      <c r="A8" s="19">
        <v>43770</v>
      </c>
      <c r="B8" s="2">
        <v>21.731621459079591</v>
      </c>
      <c r="C8" s="4">
        <v>18.20000000000001</v>
      </c>
      <c r="D8" s="5">
        <v>45.262410880780202</v>
      </c>
      <c r="E8" s="5">
        <v>41.730789421700621</v>
      </c>
      <c r="F8" s="5">
        <v>65.756703602224675</v>
      </c>
      <c r="G8" s="7" t="s">
        <v>28</v>
      </c>
      <c r="H8" s="7" t="s">
        <v>29</v>
      </c>
      <c r="I8" s="8" t="s">
        <v>30</v>
      </c>
      <c r="J8" s="9" t="s">
        <v>31</v>
      </c>
    </row>
    <row r="9" spans="1:10" x14ac:dyDescent="0.2">
      <c r="A9" s="19">
        <v>44022</v>
      </c>
      <c r="B9" s="2">
        <v>36.438509027981745</v>
      </c>
      <c r="C9" s="2"/>
      <c r="D9" s="5">
        <v>163.67055735403889</v>
      </c>
      <c r="E9" s="5">
        <v>4.8293460720829735</v>
      </c>
      <c r="F9" s="5">
        <v>77.736674440986405</v>
      </c>
      <c r="G9" s="7" t="s">
        <v>32</v>
      </c>
      <c r="H9" s="7" t="s">
        <v>33</v>
      </c>
      <c r="I9" s="8" t="s">
        <v>34</v>
      </c>
      <c r="J9" s="9" t="s">
        <v>35</v>
      </c>
    </row>
    <row r="10" spans="1:10" x14ac:dyDescent="0.2">
      <c r="A10" s="19">
        <v>44054</v>
      </c>
      <c r="B10" s="2">
        <v>50.499160329008845</v>
      </c>
      <c r="C10" s="4">
        <v>12.999829500989527</v>
      </c>
      <c r="D10" s="5">
        <v>128.33340651790544</v>
      </c>
      <c r="E10" s="5">
        <v>3.2074197559950335</v>
      </c>
      <c r="F10" s="5">
        <v>64.269437429241648</v>
      </c>
      <c r="G10" s="7" t="s">
        <v>36</v>
      </c>
      <c r="H10" s="7" t="s">
        <v>37</v>
      </c>
      <c r="I10" s="8" t="s">
        <v>38</v>
      </c>
      <c r="J10" s="9" t="s">
        <v>39</v>
      </c>
    </row>
  </sheetData>
  <mergeCells count="3">
    <mergeCell ref="C1:F1"/>
    <mergeCell ref="G1:H1"/>
    <mergeCell ref="I1:J1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63E6E-3531-40EC-8A7C-7358C65B43B6}">
  <dimension ref="A1:K20"/>
  <sheetViews>
    <sheetView workbookViewId="0">
      <selection activeCell="J22" sqref="J22"/>
    </sheetView>
  </sheetViews>
  <sheetFormatPr defaultRowHeight="14.25" x14ac:dyDescent="0.2"/>
  <cols>
    <col min="1" max="1" width="15.5" style="20" bestFit="1" customWidth="1"/>
    <col min="2" max="2" width="12.25" style="12" bestFit="1" customWidth="1"/>
    <col min="3" max="3" width="9" style="12"/>
    <col min="4" max="4" width="16.625" style="12" customWidth="1"/>
    <col min="5" max="5" width="16.5" style="12" customWidth="1"/>
    <col min="6" max="6" width="9.5" style="12" bestFit="1" customWidth="1"/>
    <col min="7" max="7" width="13.875" style="12" bestFit="1" customWidth="1"/>
    <col min="8" max="8" width="14.375" style="12" bestFit="1" customWidth="1"/>
    <col min="9" max="9" width="9.75" style="12" bestFit="1" customWidth="1"/>
    <col min="10" max="16384" width="9" style="12"/>
  </cols>
  <sheetData>
    <row r="1" spans="1:11" x14ac:dyDescent="0.2">
      <c r="A1" s="19" t="s">
        <v>55</v>
      </c>
      <c r="B1" s="16" t="s">
        <v>41</v>
      </c>
      <c r="C1" s="17" t="s">
        <v>42</v>
      </c>
      <c r="D1" s="18" t="s">
        <v>43</v>
      </c>
      <c r="E1" s="18" t="s">
        <v>44</v>
      </c>
      <c r="F1" s="18" t="s">
        <v>45</v>
      </c>
      <c r="G1" s="18" t="s">
        <v>46</v>
      </c>
      <c r="H1" s="18" t="s">
        <v>47</v>
      </c>
      <c r="I1" s="18" t="s">
        <v>48</v>
      </c>
      <c r="J1" s="11" t="s">
        <v>49</v>
      </c>
      <c r="K1" s="11" t="s">
        <v>50</v>
      </c>
    </row>
    <row r="2" spans="1:11" x14ac:dyDescent="0.2">
      <c r="A2" s="19">
        <v>43588</v>
      </c>
      <c r="B2" s="15">
        <v>30.674449770852583</v>
      </c>
      <c r="C2" s="15">
        <v>10.880172805046266</v>
      </c>
      <c r="D2" s="15">
        <v>35.139055271622382</v>
      </c>
      <c r="E2" s="15">
        <v>33.432661563158042</v>
      </c>
      <c r="F2" s="15">
        <v>22.653399988971536</v>
      </c>
      <c r="G2" s="15">
        <v>30.874022183135921</v>
      </c>
      <c r="H2" s="15">
        <v>39.487362140144505</v>
      </c>
      <c r="I2" s="15">
        <v>43.684764905300675</v>
      </c>
      <c r="J2" s="14">
        <f t="shared" ref="J2:J3" si="0">AVERAGE(B2:I2)</f>
        <v>30.85323607852899</v>
      </c>
      <c r="K2" s="14">
        <f t="shared" ref="K2:K3" si="1">_xlfn.STDEV.S(B2:I2)</f>
        <v>10.214911452625749</v>
      </c>
    </row>
    <row r="3" spans="1:11" x14ac:dyDescent="0.2">
      <c r="A3" s="19">
        <v>43659</v>
      </c>
      <c r="B3" s="15">
        <v>6.3177914351234321</v>
      </c>
      <c r="C3" s="15"/>
      <c r="D3" s="15">
        <v>13.534346406085177</v>
      </c>
      <c r="E3" s="15">
        <v>6.3983385546634395</v>
      </c>
      <c r="F3" s="15"/>
      <c r="G3" s="15">
        <v>11.285924515167665</v>
      </c>
      <c r="H3" s="15">
        <v>17.809706660472962</v>
      </c>
      <c r="I3" s="15">
        <v>19.357086004137138</v>
      </c>
      <c r="J3" s="14">
        <f t="shared" si="0"/>
        <v>12.4505322626083</v>
      </c>
      <c r="K3" s="14">
        <f t="shared" si="1"/>
        <v>5.5351920987431065</v>
      </c>
    </row>
    <row r="4" spans="1:11" x14ac:dyDescent="0.2">
      <c r="A4" s="19">
        <v>43705</v>
      </c>
      <c r="B4" s="15">
        <v>28.275245711779192</v>
      </c>
      <c r="C4" s="15"/>
      <c r="D4" s="15">
        <v>54.677309345023119</v>
      </c>
      <c r="E4" s="15">
        <v>19.399403824618602</v>
      </c>
      <c r="F4" s="15"/>
      <c r="G4" s="15">
        <v>56.18274748529636</v>
      </c>
      <c r="H4" s="15">
        <v>64.551529020673755</v>
      </c>
      <c r="I4" s="15">
        <v>59.241765100369562</v>
      </c>
      <c r="J4" s="14">
        <f>AVERAGE(B4:I4)</f>
        <v>47.054666747960091</v>
      </c>
      <c r="K4" s="14">
        <f>_xlfn.STDEV.S(B4:I4)</f>
        <v>18.512548801095999</v>
      </c>
    </row>
    <row r="5" spans="1:11" x14ac:dyDescent="0.2">
      <c r="A5" s="19">
        <v>43741</v>
      </c>
      <c r="B5" s="15">
        <v>67.344955585693143</v>
      </c>
      <c r="C5" s="15">
        <v>33.136609552536342</v>
      </c>
      <c r="D5" s="15">
        <v>77.479117429489847</v>
      </c>
      <c r="E5" s="15">
        <v>69.36173546905259</v>
      </c>
      <c r="F5" s="15">
        <v>51.546846499377764</v>
      </c>
      <c r="G5" s="15">
        <v>72.301579483669073</v>
      </c>
      <c r="H5" s="15">
        <v>84.680198912696667</v>
      </c>
      <c r="I5" s="15">
        <v>89.130576288337281</v>
      </c>
      <c r="J5" s="14">
        <f t="shared" ref="J5:J8" si="2">AVERAGE(B5:I5)</f>
        <v>68.122702402606578</v>
      </c>
      <c r="K5" s="14">
        <f>_xlfn.STDEV.S(B5:I5)</f>
        <v>18.210721946086149</v>
      </c>
    </row>
    <row r="6" spans="1:11" x14ac:dyDescent="0.2">
      <c r="A6" s="19">
        <v>43770</v>
      </c>
      <c r="B6" s="15">
        <v>19.672167772059673</v>
      </c>
      <c r="C6" s="15">
        <v>9.4580631057967182</v>
      </c>
      <c r="D6" s="15">
        <v>25.163282527098232</v>
      </c>
      <c r="E6" s="15">
        <v>18.620825851504954</v>
      </c>
      <c r="F6" s="15">
        <v>12.329020229818759</v>
      </c>
      <c r="G6" s="15">
        <v>24.633123885433754</v>
      </c>
      <c r="H6" s="15">
        <v>27.716691152990251</v>
      </c>
      <c r="I6" s="15">
        <v>27.563034283949406</v>
      </c>
      <c r="J6" s="14">
        <f t="shared" si="2"/>
        <v>20.644526101081468</v>
      </c>
      <c r="K6" s="14">
        <f t="shared" ref="K6:K8" si="3">_xlfn.STDEV.S(B6:I6)</f>
        <v>6.9027404659401332</v>
      </c>
    </row>
    <row r="7" spans="1:11" x14ac:dyDescent="0.2">
      <c r="A7" s="19">
        <v>44022</v>
      </c>
      <c r="B7" s="15">
        <v>43.562740354495951</v>
      </c>
      <c r="C7" s="15">
        <v>12.364854351251026</v>
      </c>
      <c r="D7" s="15">
        <v>61.83177137042977</v>
      </c>
      <c r="E7" s="15">
        <v>39.451975074816637</v>
      </c>
      <c r="F7" s="15">
        <v>19.479846071274473</v>
      </c>
      <c r="G7" s="15">
        <v>60.718343766218148</v>
      </c>
      <c r="H7" s="15">
        <v>69.941529981686045</v>
      </c>
      <c r="I7" s="15">
        <v>68.69704490221352</v>
      </c>
      <c r="J7" s="14">
        <f t="shared" si="2"/>
        <v>47.006013234048197</v>
      </c>
      <c r="K7" s="14">
        <f t="shared" si="3"/>
        <v>22.139135627412749</v>
      </c>
    </row>
    <row r="8" spans="1:11" x14ac:dyDescent="0.2">
      <c r="A8" s="19">
        <v>44054</v>
      </c>
      <c r="B8" s="15">
        <v>56.669172473242355</v>
      </c>
      <c r="C8" s="15">
        <v>23.292936008249299</v>
      </c>
      <c r="D8" s="15">
        <v>86.94719444029171</v>
      </c>
      <c r="E8" s="15">
        <v>46.029517900905105</v>
      </c>
      <c r="F8" s="15">
        <v>18.927512224105712</v>
      </c>
      <c r="G8" s="15">
        <v>89.162613630604923</v>
      </c>
      <c r="H8" s="15">
        <v>97.981206233590015</v>
      </c>
      <c r="I8" s="15">
        <v>91.340683641804063</v>
      </c>
      <c r="J8" s="14">
        <f t="shared" si="2"/>
        <v>63.793854569099146</v>
      </c>
      <c r="K8" s="14">
        <f t="shared" si="3"/>
        <v>31.908126419507216</v>
      </c>
    </row>
    <row r="9" spans="1:11" x14ac:dyDescent="0.2">
      <c r="B9" s="10"/>
      <c r="C9" s="10"/>
      <c r="D9" s="10"/>
      <c r="E9" s="10"/>
      <c r="F9" s="10"/>
      <c r="G9" s="10"/>
      <c r="H9" s="10"/>
      <c r="I9" s="10"/>
      <c r="J9" s="13"/>
      <c r="K9" s="10"/>
    </row>
    <row r="10" spans="1:11" x14ac:dyDescent="0.2">
      <c r="B10" s="10"/>
      <c r="C10" s="10"/>
      <c r="D10" s="10"/>
      <c r="E10" s="10"/>
      <c r="F10" s="10"/>
      <c r="G10" s="10"/>
      <c r="H10" s="10"/>
      <c r="I10" s="10"/>
      <c r="J10" s="13"/>
      <c r="K10" s="10"/>
    </row>
    <row r="11" spans="1:11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</row>
    <row r="12" spans="1:11" x14ac:dyDescent="0.2">
      <c r="B12" s="10"/>
      <c r="C12" s="10"/>
      <c r="D12" s="10"/>
      <c r="E12" s="10"/>
      <c r="F12" s="10"/>
      <c r="G12" s="10"/>
      <c r="H12" s="10"/>
      <c r="I12" s="10"/>
      <c r="J12" s="10"/>
      <c r="K12" s="10"/>
    </row>
    <row r="13" spans="1:11" x14ac:dyDescent="0.2"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4" spans="1:11" x14ac:dyDescent="0.2"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spans="1:11" x14ac:dyDescent="0.2">
      <c r="B15" s="10"/>
      <c r="C15" s="10"/>
      <c r="D15" s="10"/>
      <c r="E15" s="10"/>
      <c r="F15" s="10"/>
      <c r="G15" s="10"/>
      <c r="H15" s="10"/>
      <c r="I15" s="10"/>
      <c r="J15" s="10"/>
      <c r="K15" s="10"/>
    </row>
    <row r="16" spans="1:11" x14ac:dyDescent="0.2">
      <c r="B16" s="10"/>
      <c r="C16" s="10"/>
      <c r="D16" s="10"/>
      <c r="E16" s="10"/>
      <c r="F16" s="10"/>
      <c r="G16" s="10"/>
      <c r="H16" s="10"/>
      <c r="I16" s="10"/>
      <c r="J16" s="10"/>
      <c r="K16" s="10"/>
    </row>
    <row r="17" spans="2:11" x14ac:dyDescent="0.2">
      <c r="B17" s="10"/>
      <c r="C17" s="10"/>
      <c r="D17" s="10"/>
      <c r="E17" s="10"/>
      <c r="F17" s="10"/>
      <c r="G17" s="10"/>
      <c r="H17" s="10"/>
      <c r="I17" s="10"/>
      <c r="J17" s="10"/>
      <c r="K17" s="10"/>
    </row>
    <row r="18" spans="2:11" x14ac:dyDescent="0.2">
      <c r="B18" s="10"/>
      <c r="C18" s="10"/>
      <c r="D18" s="10"/>
      <c r="E18" s="10"/>
      <c r="F18" s="10"/>
      <c r="G18" s="10"/>
      <c r="H18" s="10"/>
      <c r="I18" s="10"/>
      <c r="J18" s="10"/>
      <c r="K18" s="10"/>
    </row>
    <row r="19" spans="2:11" x14ac:dyDescent="0.2">
      <c r="B19" s="10"/>
      <c r="C19" s="10"/>
      <c r="D19" s="10"/>
      <c r="E19" s="10"/>
      <c r="F19" s="10"/>
      <c r="G19" s="10"/>
      <c r="H19" s="10"/>
      <c r="I19" s="10"/>
      <c r="J19" s="10"/>
      <c r="K19" s="10"/>
    </row>
    <row r="20" spans="2:11" x14ac:dyDescent="0.2">
      <c r="B20" s="10"/>
      <c r="C20" s="10"/>
      <c r="D20" s="10"/>
      <c r="E20" s="10"/>
      <c r="F20" s="10"/>
      <c r="G20" s="10"/>
      <c r="H20" s="10"/>
      <c r="I20" s="10"/>
      <c r="J20" s="10"/>
      <c r="K20" s="10"/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5B888-F549-44AC-A6ED-26F2A666E16A}">
  <dimension ref="A1:G11"/>
  <sheetViews>
    <sheetView workbookViewId="0">
      <selection activeCell="D24" sqref="D24"/>
    </sheetView>
  </sheetViews>
  <sheetFormatPr defaultRowHeight="14.25" x14ac:dyDescent="0.2"/>
  <cols>
    <col min="1" max="1" width="15.5" style="20" bestFit="1" customWidth="1"/>
    <col min="2" max="3" width="18.125" style="12" bestFit="1" customWidth="1"/>
    <col min="4" max="5" width="14.75" style="12" bestFit="1" customWidth="1"/>
    <col min="6" max="16384" width="9" style="12"/>
  </cols>
  <sheetData>
    <row r="1" spans="1:7" s="25" customFormat="1" x14ac:dyDescent="0.2">
      <c r="A1" s="19" t="s">
        <v>55</v>
      </c>
      <c r="B1" s="24" t="s">
        <v>51</v>
      </c>
      <c r="C1" s="24" t="s">
        <v>52</v>
      </c>
      <c r="D1" s="24" t="s">
        <v>53</v>
      </c>
      <c r="E1" s="24" t="s">
        <v>54</v>
      </c>
      <c r="F1" s="11" t="s">
        <v>49</v>
      </c>
      <c r="G1" s="11" t="s">
        <v>50</v>
      </c>
    </row>
    <row r="2" spans="1:7" x14ac:dyDescent="0.2">
      <c r="A2" s="19">
        <v>43588</v>
      </c>
      <c r="B2" s="13">
        <v>114.61681460480848</v>
      </c>
      <c r="C2" s="13">
        <v>116.9255018622999</v>
      </c>
      <c r="D2" s="13">
        <v>118.19809952573567</v>
      </c>
      <c r="E2" s="13">
        <v>119.8537081302367</v>
      </c>
      <c r="F2" s="14">
        <f t="shared" ref="F2:F3" si="0">AVERAGE(B2:E2)</f>
        <v>117.39853103077019</v>
      </c>
      <c r="G2" s="14">
        <f t="shared" ref="G2:G3" si="1">_xlfn.STDEV.S(B2:E2)</f>
        <v>2.2082351351682799</v>
      </c>
    </row>
    <row r="3" spans="1:7" x14ac:dyDescent="0.2">
      <c r="A3" s="19">
        <v>43659</v>
      </c>
      <c r="B3" s="13">
        <v>342.69110065744411</v>
      </c>
      <c r="C3" s="15">
        <v>354.85754927054364</v>
      </c>
      <c r="D3" s="13">
        <v>343.0704549518727</v>
      </c>
      <c r="E3" s="13">
        <v>355.182830460025</v>
      </c>
      <c r="F3" s="14">
        <f t="shared" si="0"/>
        <v>348.95048383497135</v>
      </c>
      <c r="G3" s="14">
        <f t="shared" si="1"/>
        <v>7.0116613329542155</v>
      </c>
    </row>
    <row r="4" spans="1:7" x14ac:dyDescent="0.2">
      <c r="A4" s="19">
        <v>43705</v>
      </c>
      <c r="B4" s="13">
        <v>8.9933521509327079</v>
      </c>
      <c r="C4" s="13">
        <v>2.0968858548884803</v>
      </c>
      <c r="D4" s="13">
        <v>11.390738566224119</v>
      </c>
      <c r="E4" s="13">
        <v>5.1241398050405857</v>
      </c>
      <c r="F4" s="14">
        <f>AVERAGE(B4:E4)</f>
        <v>6.901279094271473</v>
      </c>
      <c r="G4" s="14">
        <f>_xlfn.STDEV.S(B4:E4)</f>
        <v>4.1138965501768228</v>
      </c>
    </row>
    <row r="5" spans="1:7" x14ac:dyDescent="0.2">
      <c r="A5" s="19">
        <v>43741</v>
      </c>
      <c r="B5" s="13">
        <v>54.515853043327553</v>
      </c>
      <c r="C5" s="13">
        <v>63.746519531906976</v>
      </c>
      <c r="D5" s="13">
        <v>53.16334171690005</v>
      </c>
      <c r="E5" s="13">
        <v>62.543366616929937</v>
      </c>
      <c r="F5" s="14">
        <f t="shared" ref="F5:F9" si="2">AVERAGE(B5:E5)</f>
        <v>58.492270227266133</v>
      </c>
      <c r="G5" s="14">
        <f t="shared" ref="G5:G9" si="3">_xlfn.STDEV.S(B5:E5)</f>
        <v>5.4230339111048771</v>
      </c>
    </row>
    <row r="6" spans="1:7" x14ac:dyDescent="0.2">
      <c r="A6" s="19">
        <v>43770</v>
      </c>
      <c r="B6" s="13">
        <v>18.421305654576138</v>
      </c>
      <c r="C6" s="13">
        <v>20.586492224082537</v>
      </c>
      <c r="D6" s="13">
        <v>20.700200338876748</v>
      </c>
      <c r="E6" s="13">
        <v>22.6537470712084</v>
      </c>
      <c r="F6" s="14">
        <f t="shared" si="2"/>
        <v>20.590436322185958</v>
      </c>
      <c r="G6" s="14">
        <f t="shared" si="3"/>
        <v>1.7295898160611107</v>
      </c>
    </row>
    <row r="7" spans="1:7" x14ac:dyDescent="0.2">
      <c r="A7" s="19">
        <v>44022</v>
      </c>
      <c r="B7" s="13">
        <v>34.723384969021112</v>
      </c>
      <c r="C7" s="13">
        <v>41.730789421700621</v>
      </c>
      <c r="D7" s="13">
        <v>42.550415132110047</v>
      </c>
      <c r="E7" s="13">
        <v>47.649363599381765</v>
      </c>
      <c r="F7" s="14">
        <f t="shared" si="2"/>
        <v>41.663488280553388</v>
      </c>
      <c r="G7" s="14">
        <f t="shared" si="3"/>
        <v>5.316230054932749</v>
      </c>
    </row>
    <row r="8" spans="1:7" x14ac:dyDescent="0.2">
      <c r="A8" s="19">
        <v>44054</v>
      </c>
      <c r="B8" s="13">
        <v>138.36766821656423</v>
      </c>
      <c r="C8" s="13">
        <v>127.23204832605714</v>
      </c>
      <c r="D8" s="13">
        <v>140.67862976146677</v>
      </c>
      <c r="E8" s="13">
        <v>130.56004745926816</v>
      </c>
      <c r="F8" s="14">
        <f t="shared" si="2"/>
        <v>134.20959844083907</v>
      </c>
      <c r="G8" s="14">
        <f t="shared" si="3"/>
        <v>6.3546135066957374</v>
      </c>
    </row>
    <row r="9" spans="1:7" x14ac:dyDescent="0.2">
      <c r="B9" s="13">
        <v>93.915060026801214</v>
      </c>
      <c r="C9" s="13">
        <v>90.834075689886134</v>
      </c>
      <c r="D9" s="13">
        <v>93.147801947569491</v>
      </c>
      <c r="E9" s="13">
        <v>90.016965205431632</v>
      </c>
      <c r="F9" s="14">
        <f t="shared" si="2"/>
        <v>91.978475717422114</v>
      </c>
      <c r="G9" s="14">
        <f t="shared" si="3"/>
        <v>1.8506627219744389</v>
      </c>
    </row>
    <row r="10" spans="1:7" x14ac:dyDescent="0.2">
      <c r="B10" s="10"/>
      <c r="C10" s="10"/>
      <c r="D10" s="10"/>
      <c r="E10" s="10"/>
    </row>
    <row r="11" spans="1:7" x14ac:dyDescent="0.2">
      <c r="B11" s="10"/>
      <c r="C11" s="10"/>
      <c r="D11" s="10"/>
      <c r="E11" s="10"/>
    </row>
  </sheetData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F8DD9-03EB-464A-8075-102D5B6C10B9}">
  <dimension ref="A1:G9"/>
  <sheetViews>
    <sheetView workbookViewId="0">
      <selection activeCell="E24" sqref="E24"/>
    </sheetView>
  </sheetViews>
  <sheetFormatPr defaultRowHeight="14.25" x14ac:dyDescent="0.2"/>
  <cols>
    <col min="1" max="1" width="15.5" style="20" bestFit="1" customWidth="1"/>
    <col min="2" max="3" width="17.25" style="12" bestFit="1" customWidth="1"/>
    <col min="4" max="5" width="13.875" style="12" bestFit="1" customWidth="1"/>
    <col min="6" max="16384" width="9" style="12"/>
  </cols>
  <sheetData>
    <row r="1" spans="1:7" s="25" customFormat="1" x14ac:dyDescent="0.2">
      <c r="A1" s="19" t="s">
        <v>55</v>
      </c>
      <c r="B1" s="24" t="s">
        <v>51</v>
      </c>
      <c r="C1" s="24" t="s">
        <v>52</v>
      </c>
      <c r="D1" s="24" t="s">
        <v>53</v>
      </c>
      <c r="E1" s="24" t="s">
        <v>54</v>
      </c>
      <c r="F1" s="11" t="s">
        <v>49</v>
      </c>
      <c r="G1" s="11" t="s">
        <v>50</v>
      </c>
    </row>
    <row r="2" spans="1:7" x14ac:dyDescent="0.2">
      <c r="A2" s="19">
        <v>43588</v>
      </c>
      <c r="B2" s="13">
        <v>90.053077869206334</v>
      </c>
      <c r="C2" s="13">
        <v>91.866986187033504</v>
      </c>
      <c r="D2" s="13">
        <v>92.866851144689932</v>
      </c>
      <c r="E2" s="13">
        <v>94.16764327624692</v>
      </c>
      <c r="F2" s="14">
        <f>AVERAGE(B2:E2)</f>
        <v>92.238639619294162</v>
      </c>
      <c r="G2" s="14">
        <f t="shared" ref="G2:G3" si="0">_xlfn.STDEV.S(B2:E2)</f>
        <v>1.734984271430656</v>
      </c>
    </row>
    <row r="3" spans="1:7" x14ac:dyDescent="0.2">
      <c r="A3" s="19">
        <v>43659</v>
      </c>
      <c r="B3" s="13">
        <v>80.059443901634793</v>
      </c>
      <c r="C3" s="13">
        <v>82.901767814785416</v>
      </c>
      <c r="D3" s="13">
        <v>80.148068595405306</v>
      </c>
      <c r="E3" s="13">
        <v>82.977759957830827</v>
      </c>
      <c r="F3" s="14">
        <f t="shared" ref="F3" si="1">AVERAGE(B3:E3)</f>
        <v>81.521760067414093</v>
      </c>
      <c r="G3" s="14">
        <f t="shared" si="0"/>
        <v>1.6380632764200078</v>
      </c>
    </row>
    <row r="4" spans="1:7" x14ac:dyDescent="0.2">
      <c r="A4" s="19">
        <v>43705</v>
      </c>
      <c r="B4" s="13">
        <v>25.518475367541416</v>
      </c>
      <c r="C4" s="13">
        <v>5.9498759904523695</v>
      </c>
      <c r="D4" s="13">
        <v>32.321016306489014</v>
      </c>
      <c r="E4" s="13">
        <v>14.539654758343401</v>
      </c>
      <c r="F4" s="14">
        <f>AVERAGE(B4:E4)</f>
        <v>19.58225560570655</v>
      </c>
      <c r="G4" s="14">
        <f>_xlfn.STDEV.S(B4:E4)</f>
        <v>11.673107648677281</v>
      </c>
    </row>
    <row r="5" spans="1:7" x14ac:dyDescent="0.2">
      <c r="A5" s="19">
        <v>43741</v>
      </c>
      <c r="B5" s="13">
        <v>39.474515157448877</v>
      </c>
      <c r="C5" s="13">
        <v>46.158370657741401</v>
      </c>
      <c r="D5" s="13">
        <v>38.49517197789244</v>
      </c>
      <c r="E5" s="13">
        <v>45.287176769584804</v>
      </c>
      <c r="F5" s="14">
        <f t="shared" ref="F5:F9" si="2">AVERAGE(B5:E5)</f>
        <v>42.353808640666884</v>
      </c>
      <c r="G5" s="14">
        <f t="shared" ref="G5:G9" si="3">_xlfn.STDEV.S(B5:E5)</f>
        <v>3.9267776687476768</v>
      </c>
    </row>
    <row r="6" spans="1:7" x14ac:dyDescent="0.2">
      <c r="A6" s="19">
        <v>43770</v>
      </c>
      <c r="B6" s="13">
        <v>44.138117952183499</v>
      </c>
      <c r="C6" s="13">
        <v>49.325983676001862</v>
      </c>
      <c r="D6" s="13">
        <v>49.59843245227308</v>
      </c>
      <c r="E6" s="13">
        <v>54.279201433234924</v>
      </c>
      <c r="F6" s="14">
        <f t="shared" si="2"/>
        <v>49.335433878423345</v>
      </c>
      <c r="G6" s="14">
        <f t="shared" si="3"/>
        <v>4.1441600688730968</v>
      </c>
    </row>
    <row r="7" spans="1:7" x14ac:dyDescent="0.2">
      <c r="A7" s="19">
        <v>44022</v>
      </c>
      <c r="B7" s="13">
        <v>54.714884743745529</v>
      </c>
      <c r="C7" s="13">
        <v>65.756703602224675</v>
      </c>
      <c r="D7" s="13">
        <v>67.048217269975439</v>
      </c>
      <c r="E7" s="13">
        <v>75.08281349237636</v>
      </c>
      <c r="F7" s="14">
        <f t="shared" si="2"/>
        <v>65.650654777080504</v>
      </c>
      <c r="G7" s="14">
        <f t="shared" si="3"/>
        <v>8.3769746234818729</v>
      </c>
    </row>
    <row r="8" spans="1:7" x14ac:dyDescent="0.2">
      <c r="A8" s="19">
        <v>44054</v>
      </c>
      <c r="B8" s="13">
        <v>84.540353777410601</v>
      </c>
      <c r="C8" s="13">
        <v>77.736674440986405</v>
      </c>
      <c r="D8" s="13">
        <v>85.952313009579456</v>
      </c>
      <c r="E8" s="13">
        <v>79.770026796481943</v>
      </c>
      <c r="F8" s="14">
        <f t="shared" si="2"/>
        <v>81.999842006114591</v>
      </c>
      <c r="G8" s="14">
        <f t="shared" si="3"/>
        <v>3.8825636140224935</v>
      </c>
    </row>
    <row r="9" spans="1:7" x14ac:dyDescent="0.2">
      <c r="B9" s="13">
        <v>66.449380678049167</v>
      </c>
      <c r="C9" s="13">
        <v>64.269437429241648</v>
      </c>
      <c r="D9" s="13">
        <v>65.906509021782028</v>
      </c>
      <c r="E9" s="13">
        <v>63.691292820463794</v>
      </c>
      <c r="F9" s="14">
        <f t="shared" si="2"/>
        <v>65.079154987384157</v>
      </c>
      <c r="G9" s="14">
        <f t="shared" si="3"/>
        <v>1.3094320728119744</v>
      </c>
    </row>
  </sheetData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068FB-0D6E-495B-AF3E-F2CF14B0C687}">
  <dimension ref="A1:K8"/>
  <sheetViews>
    <sheetView tabSelected="1" workbookViewId="0">
      <selection activeCell="F15" sqref="F15"/>
    </sheetView>
  </sheetViews>
  <sheetFormatPr defaultRowHeight="14.25" x14ac:dyDescent="0.2"/>
  <cols>
    <col min="1" max="1" width="15.5" style="20" bestFit="1" customWidth="1"/>
    <col min="2" max="2" width="12.25" style="12" bestFit="1" customWidth="1"/>
    <col min="3" max="3" width="6.375" style="12" bestFit="1" customWidth="1"/>
    <col min="4" max="4" width="9.875" style="12" bestFit="1" customWidth="1"/>
    <col min="5" max="5" width="9" style="12"/>
    <col min="6" max="6" width="9.5" style="12" bestFit="1" customWidth="1"/>
    <col min="7" max="7" width="13.875" style="12" bestFit="1" customWidth="1"/>
    <col min="8" max="8" width="14.375" style="12" bestFit="1" customWidth="1"/>
    <col min="9" max="9" width="9.75" style="12" bestFit="1" customWidth="1"/>
    <col min="10" max="16384" width="9" style="12"/>
  </cols>
  <sheetData>
    <row r="1" spans="1:11" x14ac:dyDescent="0.2">
      <c r="A1" s="19" t="s">
        <v>55</v>
      </c>
      <c r="B1" s="16" t="s">
        <v>41</v>
      </c>
      <c r="C1" s="17" t="s">
        <v>42</v>
      </c>
      <c r="D1" s="18" t="s">
        <v>43</v>
      </c>
      <c r="E1" s="18" t="s">
        <v>44</v>
      </c>
      <c r="F1" s="18" t="s">
        <v>45</v>
      </c>
      <c r="G1" s="18" t="s">
        <v>46</v>
      </c>
      <c r="H1" s="18" t="s">
        <v>47</v>
      </c>
      <c r="I1" s="18" t="s">
        <v>48</v>
      </c>
      <c r="J1" s="11" t="s">
        <v>49</v>
      </c>
      <c r="K1" s="11" t="s">
        <v>50</v>
      </c>
    </row>
    <row r="2" spans="1:11" x14ac:dyDescent="0.2">
      <c r="A2" s="19">
        <v>43588</v>
      </c>
      <c r="B2" s="15">
        <v>74.768495640144394</v>
      </c>
      <c r="C2" s="15">
        <v>51.245125005730344</v>
      </c>
      <c r="D2" s="15">
        <v>77.244808156129778</v>
      </c>
      <c r="E2" s="15">
        <v>76.357972434054844</v>
      </c>
      <c r="F2" s="15">
        <v>68.63657446022566</v>
      </c>
      <c r="G2" s="15">
        <v>74.890641285736606</v>
      </c>
      <c r="H2" s="15">
        <v>79.230139432189503</v>
      </c>
      <c r="I2" s="15">
        <v>80.843492008544786</v>
      </c>
      <c r="J2" s="14">
        <f>AVERAGE(B2:I2)</f>
        <v>72.902156052844489</v>
      </c>
      <c r="K2" s="14">
        <f>_xlfn.STDEV.S(B2:I2)</f>
        <v>9.4760522343498206</v>
      </c>
    </row>
    <row r="3" spans="1:11" x14ac:dyDescent="0.2">
      <c r="A3" s="19">
        <v>43659</v>
      </c>
      <c r="B3" s="15">
        <v>16.009234797642847</v>
      </c>
      <c r="C3" s="15"/>
      <c r="D3" s="15">
        <v>28.993902960115893</v>
      </c>
      <c r="E3" s="15">
        <v>16.180315618276431</v>
      </c>
      <c r="F3" s="15"/>
      <c r="G3" s="15">
        <v>25.400698247128773</v>
      </c>
      <c r="H3" s="15">
        <v>34.951603928383214</v>
      </c>
      <c r="I3" s="15">
        <v>36.868734248690728</v>
      </c>
      <c r="J3" s="14">
        <f>AVERAGE(B3:I3)</f>
        <v>26.400748300039641</v>
      </c>
      <c r="K3" s="14">
        <f>_xlfn.STDEV.S(B3:I3)</f>
        <v>8.9762042096900281</v>
      </c>
    </row>
    <row r="4" spans="1:11" x14ac:dyDescent="0.2">
      <c r="A4" s="19">
        <v>43705</v>
      </c>
      <c r="B4" s="15">
        <v>27.549952785718933</v>
      </c>
      <c r="C4" s="15"/>
      <c r="D4" s="15">
        <v>42.374109415132629</v>
      </c>
      <c r="E4" s="15">
        <v>20.691195546759989</v>
      </c>
      <c r="F4" s="15"/>
      <c r="G4" s="15">
        <v>43.038672881318384</v>
      </c>
      <c r="H4" s="15">
        <v>46.470395395854247</v>
      </c>
      <c r="I4" s="15">
        <v>44.342915326239954</v>
      </c>
      <c r="J4" s="14">
        <f t="shared" ref="J4:J7" si="0">AVERAGE(B4:I4)</f>
        <v>37.411206891837359</v>
      </c>
      <c r="K4" s="14">
        <f>_xlfn.STDEV.S(B4:I4)</f>
        <v>10.613381789178499</v>
      </c>
    </row>
    <row r="5" spans="1:11" x14ac:dyDescent="0.2">
      <c r="A5" s="19">
        <v>43741</v>
      </c>
      <c r="B5" s="15">
        <v>76.10110518744608</v>
      </c>
      <c r="C5" s="15">
        <v>61.04112632070261</v>
      </c>
      <c r="D5" s="15">
        <v>78.556743849133809</v>
      </c>
      <c r="E5" s="15">
        <v>76.633624958821102</v>
      </c>
      <c r="F5" s="15">
        <v>70.907454690073479</v>
      </c>
      <c r="G5" s="15">
        <v>77.368702509576011</v>
      </c>
      <c r="H5" s="15">
        <v>80.015835367066344</v>
      </c>
      <c r="I5" s="15">
        <v>80.822303755547225</v>
      </c>
      <c r="J5" s="14">
        <f t="shared" si="0"/>
        <v>75.180862079795816</v>
      </c>
      <c r="K5" s="14">
        <f t="shared" ref="K5:K7" si="1">_xlfn.STDEV.S(B5:I5)</f>
        <v>6.4646020731764215</v>
      </c>
    </row>
    <row r="6" spans="1:11" x14ac:dyDescent="0.2">
      <c r="A6" s="19">
        <v>43770</v>
      </c>
      <c r="B6" s="15">
        <v>47.512964724650097</v>
      </c>
      <c r="C6" s="15">
        <v>30.32433074506865</v>
      </c>
      <c r="D6" s="15">
        <v>53.658884842828684</v>
      </c>
      <c r="E6" s="15">
        <v>46.14546847229429</v>
      </c>
      <c r="F6" s="15">
        <v>36.197263523186216</v>
      </c>
      <c r="G6" s="15">
        <v>53.128996401031159</v>
      </c>
      <c r="H6" s="15">
        <v>56.05184421646954</v>
      </c>
      <c r="I6" s="15">
        <v>55.914852976424797</v>
      </c>
      <c r="J6" s="14">
        <f t="shared" si="0"/>
        <v>47.366825737744179</v>
      </c>
      <c r="K6" s="14">
        <f t="shared" si="1"/>
        <v>9.5469498494647098</v>
      </c>
    </row>
    <row r="7" spans="1:11" x14ac:dyDescent="0.2">
      <c r="A7" s="19">
        <v>44022</v>
      </c>
      <c r="B7" s="15">
        <v>59.317397325232555</v>
      </c>
      <c r="C7" s="15">
        <v>29.271339873131062</v>
      </c>
      <c r="D7" s="15">
        <v>67.421627889946933</v>
      </c>
      <c r="E7" s="15">
        <v>56.905190508195872</v>
      </c>
      <c r="F7" s="15">
        <v>39.467097337330024</v>
      </c>
      <c r="G7" s="15">
        <v>67.021237276004285</v>
      </c>
      <c r="H7" s="15">
        <v>70.068449590441887</v>
      </c>
      <c r="I7" s="15">
        <v>69.690568760497811</v>
      </c>
      <c r="J7" s="14">
        <f t="shared" si="0"/>
        <v>57.395363570097551</v>
      </c>
      <c r="K7" s="14">
        <f t="shared" si="1"/>
        <v>15.218787839723747</v>
      </c>
    </row>
    <row r="8" spans="1:11" x14ac:dyDescent="0.2">
      <c r="A8" s="19">
        <v>44054</v>
      </c>
      <c r="B8" s="15">
        <v>50.263238093013875</v>
      </c>
      <c r="C8" s="15">
        <v>29.347821864729752</v>
      </c>
      <c r="D8" s="15">
        <v>60.792544246164958</v>
      </c>
      <c r="E8" s="15">
        <v>45.080520645187818</v>
      </c>
      <c r="F8" s="15">
        <v>25.235636416962627</v>
      </c>
      <c r="G8" s="15">
        <v>61.390602765629751</v>
      </c>
      <c r="H8" s="15">
        <v>63.600700179490623</v>
      </c>
      <c r="I8" s="15">
        <v>61.961055155759936</v>
      </c>
      <c r="J8" s="14">
        <f t="shared" ref="J8" si="2">AVERAGE(B8:I8)</f>
        <v>49.709014920867418</v>
      </c>
      <c r="K8" s="14">
        <f t="shared" ref="K8" si="3">_xlfn.STDEV.S(B8:I8)</f>
        <v>15.295424557554757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Summary</vt:lpstr>
      <vt:lpstr>OMP_from Fs</vt:lpstr>
      <vt:lpstr>OMP from FL</vt:lpstr>
      <vt:lpstr>OMC_from FL</vt:lpstr>
      <vt:lpstr>OMC from Fs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xz</dc:creator>
  <cp:lastModifiedBy>dell</cp:lastModifiedBy>
  <dcterms:created xsi:type="dcterms:W3CDTF">2024-01-28T12:16:08Z</dcterms:created>
  <dcterms:modified xsi:type="dcterms:W3CDTF">2024-03-21T06:02:00Z</dcterms:modified>
</cp:coreProperties>
</file>